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ThisWorkbook"/>
  <xr:revisionPtr revIDLastSave="0" documentId="13_ncr:1_{FEA78788-BE89-4D45-B23B-BE2BBBC36717}" xr6:coauthVersionLast="47" xr6:coauthVersionMax="47" xr10:uidLastSave="{00000000-0000-0000-0000-000000000000}"/>
  <bookViews>
    <workbookView xWindow="3270" yWindow="2055" windowWidth="21600" windowHeight="12735" activeTab="1" xr2:uid="{00000000-000D-0000-FFFF-FFFF00000000}"/>
  </bookViews>
  <sheets>
    <sheet name="Resumen de presupuesto" sheetId="1" r:id="rId1"/>
    <sheet name="Detalles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8" i="5" l="1"/>
  <c r="D20" i="5"/>
  <c r="C21" i="1"/>
  <c r="C23" i="1" s="1"/>
  <c r="D23" i="1" s="1" a="1"/>
  <c r="D23" i="1" s="1"/>
  <c r="C8" i="1"/>
  <c r="C7" i="1"/>
  <c r="C9" i="1"/>
  <c r="C10" i="1"/>
  <c r="F10" i="1" l="1"/>
  <c r="F9" i="1"/>
  <c r="E10" i="1"/>
  <c r="C68" i="5"/>
  <c r="D7" i="5"/>
  <c r="F6" i="1" s="1"/>
  <c r="C7" i="5"/>
  <c r="E6" i="1" s="1"/>
  <c r="C6" i="1"/>
  <c r="D61" i="5"/>
  <c r="C61" i="5"/>
  <c r="E9" i="1" s="1"/>
  <c r="D40" i="5"/>
  <c r="F8" i="1" s="1"/>
  <c r="C40" i="5"/>
  <c r="E8" i="1" s="1"/>
  <c r="C20" i="5"/>
  <c r="E7" i="1" s="1"/>
  <c r="F7" i="1"/>
  <c r="C11" i="1" l="1"/>
  <c r="E11" i="1" l="1"/>
  <c r="F11" i="1"/>
  <c r="D11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<sst xmlns="http://schemas.openxmlformats.org/spreadsheetml/2006/main" count="93" uniqueCount="66">
  <si>
    <t>PRESUPUESTO TOTAL PARA LA BODA</t>
  </si>
  <si>
    <t>GASTOS</t>
  </si>
  <si>
    <t>Alianzas</t>
  </si>
  <si>
    <t>Total</t>
  </si>
  <si>
    <t>CONTRIBUCIONES</t>
  </si>
  <si>
    <t>Origen de fondos</t>
  </si>
  <si>
    <t>Ahorros</t>
  </si>
  <si>
    <t>Padre y madre de cónyuge 1</t>
  </si>
  <si>
    <t>Abuelos del cónyuge 1</t>
  </si>
  <si>
    <t>Padre y madre de cónyuge 2</t>
  </si>
  <si>
    <t>Abuelos del cónyuge 2</t>
  </si>
  <si>
    <t>Otras contribuciones</t>
  </si>
  <si>
    <t>Asignación 
%</t>
  </si>
  <si>
    <t>Contribución</t>
  </si>
  <si>
    <t>Presupuesto asignado</t>
  </si>
  <si>
    <t>Estimado 
Costes</t>
  </si>
  <si>
    <t>Real 
Costes</t>
  </si>
  <si>
    <t>RECEPCIÓN</t>
  </si>
  <si>
    <t>Comidas y servicio</t>
  </si>
  <si>
    <t>Bebidas</t>
  </si>
  <si>
    <t>Gastos varios</t>
  </si>
  <si>
    <t>Tocado y velo</t>
  </si>
  <si>
    <t>Accesorios</t>
  </si>
  <si>
    <t>Arreglos florales para la ceremonia</t>
  </si>
  <si>
    <t>Flores y canastilla de la niña</t>
  </si>
  <si>
    <t>Cojín para alianzas</t>
  </si>
  <si>
    <t>Flores para el ojal</t>
  </si>
  <si>
    <t>Ramilletes</t>
  </si>
  <si>
    <t>Iluminación</t>
  </si>
  <si>
    <t>Músicos para la ceremonia</t>
  </si>
  <si>
    <t>Músicos para el cóctel</t>
  </si>
  <si>
    <t>Banda, DJ o entretenimiento para la recepción</t>
  </si>
  <si>
    <t>Sistema de sonido o alquiler de pista de baile</t>
  </si>
  <si>
    <t>Fotografía</t>
  </si>
  <si>
    <t>Vídeo</t>
  </si>
  <si>
    <t>Regalos de bienvenida</t>
  </si>
  <si>
    <t>Regalos de la fiesta</t>
  </si>
  <si>
    <t>CEREMONIA</t>
  </si>
  <si>
    <t>Tarjetas para reservar las fechas</t>
  </si>
  <si>
    <t>Invitaciones y confirmaciones de asistencia</t>
  </si>
  <si>
    <t>Programas</t>
  </si>
  <si>
    <t>Tarjetas de asiento y colocación</t>
  </si>
  <si>
    <t>Tarjetas de menú</t>
  </si>
  <si>
    <t>Notas de agradecimiento</t>
  </si>
  <si>
    <t>Accesorios de anillos</t>
  </si>
  <si>
    <t>Costes estimados</t>
  </si>
  <si>
    <t>Costes reales</t>
  </si>
  <si>
    <t>Bizcocho</t>
  </si>
  <si>
    <t>Mesa de Dulces</t>
  </si>
  <si>
    <t>Alquileres</t>
  </si>
  <si>
    <t xml:space="preserve">Recinto </t>
  </si>
  <si>
    <t>Flores y Decoración</t>
  </si>
  <si>
    <t>Vestido</t>
  </si>
  <si>
    <t>Esmoquin, traje</t>
  </si>
  <si>
    <t>Alquiler de lugar o cuota de la iglesia</t>
  </si>
  <si>
    <t>Honorarios del juez civil o donativo a iglesia</t>
  </si>
  <si>
    <t>SESION PREBODA</t>
  </si>
  <si>
    <t>Maquillaje</t>
  </si>
  <si>
    <t>Peinado</t>
  </si>
  <si>
    <t>Locación para fotos</t>
  </si>
  <si>
    <t>Ramo</t>
  </si>
  <si>
    <t>GASTOS PREVIOS</t>
  </si>
  <si>
    <t>RD$ pesos</t>
  </si>
  <si>
    <t>RECEPCION</t>
  </si>
  <si>
    <t>IMPREVISTOS</t>
  </si>
  <si>
    <t>Diferencia para compensar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</si>
</sst>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(* #,##0_);_(* \(#,##0\);_(* &quot;-&quot;_);_(@_)"/>
    <numFmt numFmtId="43" formatCode="_(* #,##0.00_);_(* \(#,##0.00\);_(* &quot;-&quot;??_);_(@_)"/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[$$-1C0A]#,##0"/>
    <numFmt numFmtId="167" formatCode="[$$-1C0A]#,##0_);\([$$-1C0A]#,##0\)"/>
    <numFmt numFmtId="168" formatCode="[$$-1C0A]#,##0.00"/>
  </numFmts>
  <fonts count="34" x14ac:knownFonts="1">
    <font>
      <sz val="11"/>
      <color theme="1"/>
      <name val="Cambria"/>
      <family val="2"/>
      <scheme val="minor"/>
    </font>
    <font>
      <sz val="11"/>
      <color theme="1"/>
      <name val="Cambria"/>
      <family val="1"/>
      <scheme val="minor"/>
    </font>
    <font>
      <sz val="10"/>
      <color theme="1"/>
      <name val="Candara"/>
      <family val="2"/>
      <scheme val="major"/>
    </font>
    <font>
      <sz val="11"/>
      <color theme="1"/>
      <name val="Candara"/>
      <family val="2"/>
      <scheme val="major"/>
    </font>
    <font>
      <b/>
      <sz val="14"/>
      <color theme="1" tint="0.14999847407452621"/>
      <name val="Candara"/>
      <family val="2"/>
      <scheme val="major"/>
    </font>
    <font>
      <sz val="11"/>
      <color theme="1"/>
      <name val="Cambria"/>
      <family val="2"/>
      <scheme val="minor"/>
    </font>
    <font>
      <sz val="18"/>
      <color theme="3"/>
      <name val="Candara"/>
      <family val="2"/>
      <scheme val="major"/>
    </font>
    <font>
      <b/>
      <sz val="15"/>
      <color theme="3"/>
      <name val="Cambria"/>
      <family val="2"/>
      <scheme val="minor"/>
    </font>
    <font>
      <b/>
      <sz val="13"/>
      <color theme="3"/>
      <name val="Cambria"/>
      <family val="2"/>
      <scheme val="minor"/>
    </font>
    <font>
      <b/>
      <sz val="11"/>
      <color theme="3"/>
      <name val="Cambria"/>
      <family val="2"/>
      <scheme val="minor"/>
    </font>
    <font>
      <sz val="11"/>
      <color rgb="FF006100"/>
      <name val="Cambria"/>
      <family val="2"/>
      <scheme val="minor"/>
    </font>
    <font>
      <sz val="11"/>
      <color rgb="FF9C0006"/>
      <name val="Cambria"/>
      <family val="2"/>
      <scheme val="minor"/>
    </font>
    <font>
      <sz val="11"/>
      <color rgb="FF9C5700"/>
      <name val="Cambria"/>
      <family val="2"/>
      <scheme val="minor"/>
    </font>
    <font>
      <sz val="11"/>
      <color rgb="FF3F3F76"/>
      <name val="Cambria"/>
      <family val="2"/>
      <scheme val="minor"/>
    </font>
    <font>
      <b/>
      <sz val="11"/>
      <color rgb="FF3F3F3F"/>
      <name val="Cambria"/>
      <family val="2"/>
      <scheme val="minor"/>
    </font>
    <font>
      <b/>
      <sz val="11"/>
      <color rgb="FFFA7D00"/>
      <name val="Cambria"/>
      <family val="2"/>
      <scheme val="minor"/>
    </font>
    <font>
      <sz val="11"/>
      <color rgb="FFFA7D00"/>
      <name val="Cambria"/>
      <family val="2"/>
      <scheme val="minor"/>
    </font>
    <font>
      <b/>
      <sz val="11"/>
      <color theme="0"/>
      <name val="Cambria"/>
      <family val="2"/>
      <scheme val="minor"/>
    </font>
    <font>
      <sz val="11"/>
      <color rgb="FFFF0000"/>
      <name val="Cambria"/>
      <family val="2"/>
      <scheme val="minor"/>
    </font>
    <font>
      <i/>
      <sz val="11"/>
      <color rgb="FF7F7F7F"/>
      <name val="Cambria"/>
      <family val="2"/>
      <scheme val="minor"/>
    </font>
    <font>
      <b/>
      <sz val="11"/>
      <color theme="1"/>
      <name val="Cambria"/>
      <family val="2"/>
      <scheme val="minor"/>
    </font>
    <font>
      <sz val="11"/>
      <color theme="0"/>
      <name val="Cambria"/>
      <family val="2"/>
      <scheme val="minor"/>
    </font>
    <font>
      <b/>
      <sz val="11"/>
      <color theme="0"/>
      <name val="Calibri"/>
      <family val="2"/>
    </font>
    <font>
      <b/>
      <sz val="11"/>
      <color rgb="FF59595B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59595B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8"/>
      <name val="Cambria"/>
      <family val="2"/>
      <scheme val="minor"/>
    </font>
    <font>
      <b/>
      <sz val="11"/>
      <color theme="2" tint="-0.499984740745262"/>
      <name val="Calibri"/>
      <family val="2"/>
    </font>
    <font>
      <b/>
      <sz val="28"/>
      <color rgb="FF015093"/>
      <name val="Cambria"/>
      <family val="2"/>
      <scheme val="minor"/>
    </font>
    <font>
      <b/>
      <sz val="24"/>
      <color rgb="FF015093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668B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7" applyNumberFormat="0" applyAlignment="0" applyProtection="0"/>
    <xf numFmtId="0" fontId="14" fillId="8" borderId="8" applyNumberFormat="0" applyAlignment="0" applyProtection="0"/>
    <xf numFmtId="0" fontId="15" fillId="8" borderId="7" applyNumberFormat="0" applyAlignment="0" applyProtection="0"/>
    <xf numFmtId="0" fontId="16" fillId="0" borderId="9" applyNumberFormat="0" applyFill="0" applyAlignment="0" applyProtection="0"/>
    <xf numFmtId="0" fontId="17" fillId="9" borderId="10" applyNumberFormat="0" applyAlignment="0" applyProtection="0"/>
    <xf numFmtId="0" fontId="18" fillId="0" borderId="0" applyNumberFormat="0" applyFill="0" applyBorder="0" applyAlignment="0" applyProtection="0"/>
    <xf numFmtId="0" fontId="5" fillId="10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3" borderId="3" xfId="0" applyFont="1" applyFill="1" applyBorder="1" applyAlignment="1">
      <alignment horizontal="left" vertical="center" indent="1"/>
    </xf>
    <xf numFmtId="9" fontId="26" fillId="3" borderId="3" xfId="0" applyNumberFormat="1" applyFont="1" applyFill="1" applyBorder="1" applyAlignment="1">
      <alignment horizontal="center" vertical="center"/>
    </xf>
    <xf numFmtId="167" fontId="26" fillId="3" borderId="3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indent="1"/>
    </xf>
    <xf numFmtId="167" fontId="26" fillId="0" borderId="0" xfId="0" applyNumberFormat="1" applyFont="1" applyAlignment="1">
      <alignment horizontal="center" vertical="center"/>
    </xf>
    <xf numFmtId="0" fontId="26" fillId="3" borderId="0" xfId="0" applyFont="1" applyFill="1" applyAlignment="1">
      <alignment horizontal="left" vertical="center" indent="1"/>
    </xf>
    <xf numFmtId="167" fontId="26" fillId="3" borderId="0" xfId="0" applyNumberFormat="1" applyFont="1" applyFill="1" applyAlignment="1">
      <alignment horizontal="center" vertical="center"/>
    </xf>
    <xf numFmtId="0" fontId="23" fillId="0" borderId="2" xfId="0" applyFont="1" applyBorder="1" applyAlignment="1">
      <alignment horizontal="left" vertical="center" indent="1"/>
    </xf>
    <xf numFmtId="9" fontId="23" fillId="0" borderId="2" xfId="0" applyNumberFormat="1" applyFont="1" applyBorder="1" applyAlignment="1">
      <alignment horizontal="center" vertical="center"/>
    </xf>
    <xf numFmtId="167" fontId="23" fillId="0" borderId="2" xfId="0" applyNumberFormat="1" applyFont="1" applyBorder="1" applyAlignment="1">
      <alignment horizontal="center" vertical="center"/>
    </xf>
    <xf numFmtId="0" fontId="26" fillId="0" borderId="0" xfId="0" applyFont="1"/>
    <xf numFmtId="166" fontId="26" fillId="0" borderId="0" xfId="0" applyNumberFormat="1" applyFont="1" applyAlignment="1">
      <alignment horizontal="center" vertical="center"/>
    </xf>
    <xf numFmtId="168" fontId="26" fillId="0" borderId="0" xfId="0" applyNumberFormat="1" applyFont="1" applyAlignment="1">
      <alignment horizontal="center" vertical="center"/>
    </xf>
    <xf numFmtId="168" fontId="26" fillId="3" borderId="0" xfId="0" applyNumberFormat="1" applyFont="1" applyFill="1" applyAlignment="1">
      <alignment horizontal="center" vertical="center"/>
    </xf>
    <xf numFmtId="0" fontId="23" fillId="0" borderId="0" xfId="0" applyFont="1" applyBorder="1" applyAlignment="1">
      <alignment horizontal="left" vertical="center" indent="1"/>
    </xf>
    <xf numFmtId="168" fontId="23" fillId="0" borderId="0" xfId="0" applyNumberFormat="1" applyFont="1" applyBorder="1" applyAlignment="1">
      <alignment horizontal="center" vertical="center"/>
    </xf>
    <xf numFmtId="168" fontId="26" fillId="0" borderId="0" xfId="0" applyNumberFormat="1" applyFont="1" applyAlignment="1">
      <alignment horizontal="left" vertical="center" indent="1"/>
    </xf>
    <xf numFmtId="9" fontId="26" fillId="0" borderId="0" xfId="5" applyFont="1" applyAlignment="1">
      <alignment horizontal="center" vertical="center"/>
    </xf>
    <xf numFmtId="9" fontId="26" fillId="3" borderId="0" xfId="5" applyFont="1" applyFill="1" applyAlignment="1">
      <alignment horizontal="center" vertical="center"/>
    </xf>
    <xf numFmtId="168" fontId="23" fillId="3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166" fontId="23" fillId="2" borderId="0" xfId="0" applyNumberFormat="1" applyFont="1" applyFill="1" applyAlignment="1">
      <alignment horizontal="center" vertical="center"/>
    </xf>
    <xf numFmtId="168" fontId="23" fillId="2" borderId="0" xfId="0" applyNumberFormat="1" applyFont="1" applyFill="1" applyAlignment="1">
      <alignment horizontal="center" vertical="center"/>
    </xf>
    <xf numFmtId="168" fontId="31" fillId="3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2" fillId="35" borderId="0" xfId="0" applyFont="1" applyFill="1" applyAlignment="1">
      <alignment horizontal="center" vertical="center"/>
    </xf>
    <xf numFmtId="0" fontId="27" fillId="35" borderId="0" xfId="0" applyFont="1" applyFill="1" applyAlignment="1">
      <alignment horizontal="left" vertical="center" wrapText="1" indent="1"/>
    </xf>
    <xf numFmtId="0" fontId="25" fillId="35" borderId="0" xfId="0" applyFont="1" applyFill="1" applyAlignment="1">
      <alignment horizontal="center" vertical="center" wrapText="1"/>
    </xf>
    <xf numFmtId="0" fontId="27" fillId="35" borderId="1" xfId="0" applyFont="1" applyFill="1" applyBorder="1" applyAlignment="1">
      <alignment horizontal="left" vertical="center" indent="1"/>
    </xf>
    <xf numFmtId="0" fontId="25" fillId="35" borderId="1" xfId="0" applyFont="1" applyFill="1" applyBorder="1" applyAlignment="1">
      <alignment horizontal="left" vertical="center" indent="1"/>
    </xf>
    <xf numFmtId="0" fontId="22" fillId="35" borderId="1" xfId="0" applyFont="1" applyFill="1" applyBorder="1" applyAlignment="1">
      <alignment horizontal="center" vertical="center"/>
    </xf>
    <xf numFmtId="0" fontId="28" fillId="35" borderId="0" xfId="0" applyFont="1" applyFill="1" applyAlignment="1">
      <alignment horizontal="left" vertical="center" indent="1"/>
    </xf>
    <xf numFmtId="0" fontId="29" fillId="35" borderId="0" xfId="0" applyFont="1" applyFill="1" applyAlignment="1">
      <alignment horizontal="center" vertical="center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te" xfId="20" builtinId="10" customBuiltin="1"/>
    <cellStyle name="Output" xfId="15" builtinId="21" customBuiltin="1"/>
    <cellStyle name="Percent" xfId="5" builtinId="5" customBuiltin="1"/>
    <cellStyle name="Title" xfId="6" builtinId="15" customBuiltin="1"/>
    <cellStyle name="Total" xfId="22" builtinId="25" customBuiltin="1"/>
    <cellStyle name="Warning Text" xfId="19" builtinId="11" customBuiltin="1"/>
  </cellStyles>
  <dxfs count="60">
    <dxf>
      <fill>
        <patternFill patternType="solid">
          <fgColor indexed="64"/>
          <bgColor rgb="FF1668B2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rgb="FF1668B2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rgb="FF1668B2"/>
        </patternFill>
      </fill>
    </dxf>
    <dxf>
      <fill>
        <patternFill patternType="solid">
          <fgColor indexed="64"/>
          <bgColor rgb="FF1668B2"/>
        </patternFill>
      </fill>
    </dxf>
    <dxf>
      <fill>
        <patternFill patternType="solid">
          <fgColor indexed="64"/>
          <bgColor rgb="FF1668B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numFmt numFmtId="168" formatCode="[$$-1C0A]#,##0.00"/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numFmt numFmtId="168" formatCode="[$$-1C0A]#,##0.00"/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1" justifyLastLine="0" shrinkToFit="0" readingOrder="0"/>
    </dxf>
    <dxf>
      <border outline="0"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numFmt numFmtId="168" formatCode="[$$-1C0A]#,##0.00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numFmt numFmtId="168" formatCode="[$$-1C0A]#,##0.00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theme="6"/>
        </bottom>
      </border>
    </dxf>
    <dxf>
      <border outline="0"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numFmt numFmtId="168" formatCode="[$$-1C0A]#,##0.00"/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numFmt numFmtId="168" formatCode="[$$-1C0A]#,##0.00"/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1" justifyLastLine="0" shrinkToFit="0" readingOrder="0"/>
    </dxf>
    <dxf>
      <border outline="0">
        <bottom style="thin">
          <color theme="6"/>
        </bottom>
      </border>
    </dxf>
    <dxf>
      <border outline="0"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numFmt numFmtId="168" formatCode="[$$-1C0A]#,##0.00"/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numFmt numFmtId="168" formatCode="[$$-1C0A]#,##0.00"/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1" justifyLastLine="0" shrinkToFit="0" readingOrder="0"/>
    </dxf>
    <dxf>
      <border outline="0">
        <top style="thin">
          <color theme="6"/>
        </top>
      </border>
    </dxf>
    <dxf>
      <border outline="0">
        <bottom style="thin">
          <color theme="6"/>
        </bottom>
      </border>
    </dxf>
    <dxf>
      <border outline="0"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numFmt numFmtId="168" formatCode="[$$-1C0A]#,##0.00"/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numFmt numFmtId="168" formatCode="[$$-1C0A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numFmt numFmtId="168" formatCode="[$$-1C0A]#,##0.00"/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numFmt numFmtId="168" formatCode="[$$-1C0A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border outline="0">
        <top style="thin">
          <color theme="6"/>
        </top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numFmt numFmtId="166" formatCode="[$$-1C0A]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numFmt numFmtId="166" formatCode="[$$-1C0A]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B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family val="2"/>
        <scheme val="none"/>
      </font>
      <alignment vertical="center" textRotation="0" indent="0" justifyLastLine="0" shrinkToFit="0" readingOrder="0"/>
    </dxf>
    <dxf>
      <font>
        <b/>
        <i val="0"/>
        <color theme="2" tint="-0.499984740745262"/>
      </font>
    </dxf>
    <dxf>
      <font>
        <b/>
        <i val="0"/>
        <color rgb="FFC00000"/>
      </font>
    </dxf>
    <dxf>
      <font>
        <b/>
        <i val="0"/>
        <color theme="9" tint="-0.499984740745262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theme="9" tint="-0.499984740745262"/>
      </font>
    </dxf>
    <dxf>
      <font>
        <color rgb="FFC00000"/>
      </font>
    </dxf>
    <dxf>
      <font>
        <color rgb="FFC00000"/>
      </font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theme="1" tint="0.24994659260841701"/>
      </font>
      <border>
        <top style="thin">
          <color theme="6"/>
        </top>
      </border>
    </dxf>
    <dxf>
      <font>
        <color theme="0"/>
      </font>
      <fill>
        <patternFill>
          <bgColor theme="8" tint="-0.24994659260841701"/>
        </patternFill>
      </fill>
      <border>
        <bottom style="thin">
          <color theme="8" tint="-0.24994659260841701"/>
        </bottom>
      </border>
    </dxf>
    <dxf>
      <font>
        <color theme="1" tint="0.24994659260841701"/>
      </font>
      <border>
        <top/>
        <bottom style="thin">
          <color theme="6"/>
        </bottom>
      </border>
    </dxf>
  </dxfs>
  <tableStyles count="1" defaultTableStyle="TableStyleMedium2" defaultPivotStyle="PivotStyleLight16">
    <tableStyle name="Presupuesto para la boda 2" pivot="0" count="7" xr9:uid="{00000000-0011-0000-FFFF-FFFF00000000}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firstColumnStripe" dxfId="53"/>
    </tableStyle>
  </tableStyles>
  <colors>
    <mruColors>
      <color rgb="FF1668B2"/>
      <color rgb="FF59595B"/>
      <color rgb="FF7CB5F9"/>
      <color rgb="FF0D4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981074</xdr:colOff>
      <xdr:row>0</xdr:row>
      <xdr:rowOff>1142999</xdr:rowOff>
    </xdr:from>
    <xdr:to>
      <xdr:col>4</xdr:col>
      <xdr:colOff>942974</xdr:colOff>
      <xdr:row>1</xdr:row>
      <xdr:rowOff>114299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5374" y="1142999"/>
          <a:ext cx="4810125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" sz="1600" b="1" i="1">
              <a:solidFill>
                <a:srgbClr val="1668B2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[Cónyuge 1] y [Cónyuge 2]</a:t>
          </a:r>
          <a:endParaRPr lang="en-US" sz="1400" b="1" i="1">
            <a:solidFill>
              <a:srgbClr val="1668B2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1057275</xdr:colOff>
      <xdr:row>0</xdr:row>
      <xdr:rowOff>1388745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CD830F-B23E-4109-B611-933A1C355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6943725" cy="1388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47625</xdr:colOff>
      <xdr:row>0</xdr:row>
      <xdr:rowOff>1114425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6F45C3-C26E-4F98-994E-A67DDF7B0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5572125" cy="11144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Contributions" displayName="Table_Contributions" ref="B14:C21" totalsRowCount="1" headerRowDxfId="44" dataDxfId="43" totalsRowDxfId="42">
  <autoFilter ref="B14:C20" xr:uid="{00000000-0009-0000-0100-000001000000}">
    <filterColumn colId="0" hiddenButton="1"/>
    <filterColumn colId="1" hiddenButton="1"/>
  </autoFilter>
  <tableColumns count="2">
    <tableColumn id="1" xr3:uid="{00000000-0010-0000-0000-000001000000}" name="Origen de fondos" totalsRowLabel="Total" dataDxfId="41" totalsRowDxfId="40"/>
    <tableColumn id="2" xr3:uid="{00000000-0010-0000-0000-000002000000}" name="Contribución" totalsRowFunction="sum" dataDxfId="39" totalsRowDxfId="38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F1ADF7-7F62-4067-BF31-C7FE730EA4A8}" name="Table_Reception" displayName="Table_Reception" ref="B42:D61" totalsRowCount="1" headerRowDxfId="1" dataDxfId="37" totalsRowBorderDxfId="36">
  <tableColumns count="3">
    <tableColumn id="1" xr3:uid="{505DD255-484F-4598-9EA6-E8857670E5F6}" name="RECEPCIÓN" totalsRowLabel="Total" dataDxfId="35" totalsRowDxfId="34"/>
    <tableColumn id="2" xr3:uid="{7F3D7AB5-2DA2-4B51-B8B7-EFC4EF7B0827}" name="Costes estimados" totalsRowFunction="sum" dataDxfId="33" totalsRowDxfId="32"/>
    <tableColumn id="3" xr3:uid="{EE6F8F75-9F62-4CC4-AD55-EE15A3F379A5}" name="Costes reales" totalsRowFunction="sum" dataDxfId="31" totalsRowDxfId="30"/>
  </tableColumns>
  <tableStyleInfo name="Presupuesto para la boda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BDB463B-C0EC-4A27-AFA5-8EDEC5C68FAD}" name="Table_GastosPrevios" displayName="Table_GastosPrevios" ref="B2:D7" totalsRowCount="1" headerRowDxfId="3" headerRowBorderDxfId="29" tableBorderDxfId="28" totalsRowBorderDxfId="27">
  <autoFilter ref="B2:D6" xr:uid="{7F4AE3A6-B77B-4004-BD73-01EC8556D200}">
    <filterColumn colId="0" hiddenButton="1"/>
    <filterColumn colId="1" hiddenButton="1"/>
    <filterColumn colId="2" hiddenButton="1"/>
  </autoFilter>
  <tableColumns count="3">
    <tableColumn id="1" xr3:uid="{5106955F-4A95-4247-97A5-D51155AAC0D4}" name="GASTOS PREVIOS" totalsRowLabel="Total" totalsRowDxfId="26"/>
    <tableColumn id="2" xr3:uid="{A90D566D-82A3-4E54-B28C-C3C863ABE9CE}" name="Costes estimados" totalsRowFunction="sum" totalsRowDxfId="25"/>
    <tableColumn id="3" xr3:uid="{2BB44929-07F0-47F2-936B-239737A28AFB}" name="Costes reales" totalsRowFunction="sum" totalsRowDxfId="24"/>
  </tableColumns>
  <tableStyleInfo name="Presupuesto para la boda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4E3C70-B873-416B-82DC-82995AF51F0F}" name="Table_SesionPreboda" displayName="Table_SesionPreboda" ref="B9:D20" totalsRowCount="1" headerRowDxfId="2" headerRowBorderDxfId="23" tableBorderDxfId="22">
  <autoFilter ref="B9:D19" xr:uid="{4EAD3C9A-6F50-4E6F-8CB6-9ED84F300A03}">
    <filterColumn colId="0" hiddenButton="1"/>
    <filterColumn colId="1" hiddenButton="1"/>
    <filterColumn colId="2" hiddenButton="1"/>
  </autoFilter>
  <tableColumns count="3">
    <tableColumn id="1" xr3:uid="{501455DF-0F8E-4AAC-9464-36A3BA8431E0}" name="SESION PREBODA" totalsRowLabel="Total" totalsRowDxfId="21"/>
    <tableColumn id="2" xr3:uid="{DF6CCD1C-1F9F-4C83-881D-5084EC26BAC8}" name="Costes estimados" totalsRowFunction="sum" totalsRowDxfId="20"/>
    <tableColumn id="3" xr3:uid="{D90CCCA9-BD96-4D0D-AFCC-DDA1E710E33E}" name="Costes reales" totalsRowFunction="sum" totalsRowDxfId="19"/>
  </tableColumns>
  <tableStyleInfo name="Presupuesto para la boda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83C85BB-C446-4DB6-B988-ABE9F86B010C}" name="Table_Ceremonia" displayName="Table_Ceremonia" ref="B22:D40" totalsRowCount="1" headerRowDxfId="4" totalsRowDxfId="16" headerRowBorderDxfId="18" tableBorderDxfId="17">
  <autoFilter ref="B22:D39" xr:uid="{939B9C13-3DE6-4BCE-A62C-000A8CC499B6}">
    <filterColumn colId="0" hiddenButton="1"/>
    <filterColumn colId="1" hiddenButton="1"/>
    <filterColumn colId="2" hiddenButton="1"/>
  </autoFilter>
  <tableColumns count="3">
    <tableColumn id="1" xr3:uid="{0080414D-D9A0-436B-838E-52A36E895743}" name="CEREMONIA" totalsRowLabel="Total" totalsRowDxfId="15"/>
    <tableColumn id="2" xr3:uid="{1AAFD7B8-AAB3-4CDC-99FC-68B3DB878E7E}" name="Costes estimados" totalsRowFunction="sum" totalsRowDxfId="14"/>
    <tableColumn id="3" xr3:uid="{BF39C28F-FC55-4508-BEEA-D63AED376BBC}" name="Costes reales" totalsRowFunction="sum" totalsRowDxfId="13"/>
  </tableColumns>
  <tableStyleInfo name="Presupuesto para la boda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D93F41-EF72-48C5-ABDD-9FC380331AF7}" name="Table_Imprevistos" displayName="Table_Imprevistos" ref="B63:D68" totalsRowCount="1" headerRowDxfId="0" totalsRowDxfId="11" headerRowBorderDxfId="12">
  <autoFilter ref="B63:D67" xr:uid="{067C0209-4E47-4591-896B-461B53AA034B}">
    <filterColumn colId="0" hiddenButton="1"/>
    <filterColumn colId="1" hiddenButton="1"/>
    <filterColumn colId="2" hiddenButton="1"/>
  </autoFilter>
  <tableColumns count="3">
    <tableColumn id="1" xr3:uid="{AE06990B-CF3C-4D57-A0EF-9C75CEE37AD7}" name="IMPREVISTOS" totalsRowLabel="Total" dataDxfId="10" totalsRowDxfId="9"/>
    <tableColumn id="2" xr3:uid="{4727059C-678D-4100-ADFF-1200326F9C43}" name="Costes estimados" totalsRowFunction="sum" dataDxfId="8" totalsRowDxfId="7"/>
    <tableColumn id="3" xr3:uid="{B0DBCE72-14BC-41BB-A107-6B3F617862CF}" name="Costes reales" totalsRowFunction="sum" dataDxfId="6" totalsRowDxfId="5"/>
  </tableColumns>
  <tableStyleInfo name="Presupuesto para la boda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8">
      <a:majorFont>
        <a:latin typeface="Candar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23"/>
  <sheetViews>
    <sheetView showGridLines="0" workbookViewId="0">
      <selection activeCell="C5" sqref="C5"/>
    </sheetView>
  </sheetViews>
  <sheetFormatPr defaultColWidth="9" defaultRowHeight="21" customHeight="1" x14ac:dyDescent="0.2"/>
  <cols>
    <col min="1" max="1" width="1.5" style="1" customWidth="1"/>
    <col min="2" max="2" width="33.375" style="1" customWidth="1"/>
    <col min="3" max="3" width="16.625" style="1" customWidth="1"/>
    <col min="4" max="5" width="13.625" style="1" customWidth="1"/>
    <col min="6" max="6" width="14.25" style="1" customWidth="1"/>
    <col min="7" max="7" width="1.625" style="1" customWidth="1"/>
    <col min="8" max="16384" width="9" style="1"/>
  </cols>
  <sheetData>
    <row r="1" spans="2:16" ht="162.75" customHeight="1" x14ac:dyDescent="0.2">
      <c r="B1" s="33"/>
      <c r="C1" s="33"/>
      <c r="D1" s="33"/>
      <c r="E1" s="33"/>
      <c r="F1" s="33"/>
      <c r="G1" s="29"/>
      <c r="H1" s="29"/>
      <c r="I1" s="29"/>
      <c r="J1" s="29"/>
      <c r="K1" s="29"/>
      <c r="L1" s="29"/>
      <c r="M1" s="29"/>
      <c r="N1" s="29"/>
      <c r="O1" s="29"/>
      <c r="P1" s="29"/>
    </row>
    <row r="3" spans="2:16" ht="35.1" customHeight="1" x14ac:dyDescent="0.2">
      <c r="B3" s="34" t="s">
        <v>0</v>
      </c>
      <c r="C3" s="31">
        <v>200000</v>
      </c>
      <c r="D3" s="31"/>
      <c r="E3" s="30" t="s">
        <v>62</v>
      </c>
      <c r="F3" s="30"/>
    </row>
    <row r="4" spans="2:16" ht="21" customHeight="1" x14ac:dyDescent="0.2">
      <c r="B4" s="7"/>
      <c r="C4" s="7"/>
      <c r="D4" s="7"/>
      <c r="E4" s="7"/>
      <c r="F4" s="7"/>
    </row>
    <row r="5" spans="2:16" s="2" customFormat="1" ht="35.1" customHeight="1" x14ac:dyDescent="0.2">
      <c r="B5" s="35" t="s">
        <v>1</v>
      </c>
      <c r="C5" s="36" t="s">
        <v>12</v>
      </c>
      <c r="D5" s="36" t="s">
        <v>14</v>
      </c>
      <c r="E5" s="36" t="s">
        <v>15</v>
      </c>
      <c r="F5" s="36" t="s">
        <v>16</v>
      </c>
    </row>
    <row r="6" spans="2:16" ht="21" customHeight="1" x14ac:dyDescent="0.2">
      <c r="B6" s="8" t="s">
        <v>61</v>
      </c>
      <c r="C6" s="9">
        <f>+D6/$C$3</f>
        <v>0.25</v>
      </c>
      <c r="D6" s="10">
        <v>50000</v>
      </c>
      <c r="E6" s="10">
        <f>+Table_GastosPrevios[[#Totals],[Costes estimados]]</f>
        <v>8000</v>
      </c>
      <c r="F6" s="10">
        <f>+Table_GastosPrevios[[#Totals],[Costes reales]]</f>
        <v>10500</v>
      </c>
    </row>
    <row r="7" spans="2:16" ht="21" customHeight="1" x14ac:dyDescent="0.2">
      <c r="B7" s="11" t="s">
        <v>56</v>
      </c>
      <c r="C7" s="25">
        <f>+D7/$C$3</f>
        <v>0.125</v>
      </c>
      <c r="D7" s="12">
        <v>25000</v>
      </c>
      <c r="E7" s="12">
        <f>+Table_SesionPreboda[[#Totals],[Costes estimados]]</f>
        <v>25000</v>
      </c>
      <c r="F7" s="12">
        <f>+Table_SesionPreboda[[#Totals],[Costes reales]]</f>
        <v>20000</v>
      </c>
    </row>
    <row r="8" spans="2:16" ht="21" customHeight="1" x14ac:dyDescent="0.2">
      <c r="B8" s="13" t="s">
        <v>37</v>
      </c>
      <c r="C8" s="26">
        <f>+D8/$C$3</f>
        <v>0.125</v>
      </c>
      <c r="D8" s="14">
        <v>25000</v>
      </c>
      <c r="E8" s="14">
        <f>+Table_Ceremonia[[#Totals],[Costes estimados]]</f>
        <v>0</v>
      </c>
      <c r="F8" s="14">
        <f>+Table_Ceremonia[[#Totals],[Costes reales]]</f>
        <v>0</v>
      </c>
    </row>
    <row r="9" spans="2:16" ht="21" customHeight="1" x14ac:dyDescent="0.2">
      <c r="B9" s="11" t="s">
        <v>63</v>
      </c>
      <c r="C9" s="25">
        <f t="shared" ref="C9:C10" si="0">+D9/$C$3</f>
        <v>0.125</v>
      </c>
      <c r="D9" s="12">
        <v>25000</v>
      </c>
      <c r="E9" s="12">
        <f>+Table_Reception[[#Totals],[Costes estimados]]</f>
        <v>0</v>
      </c>
      <c r="F9" s="12">
        <f>+Table_Reception[[#Totals],[Costes reales]]</f>
        <v>0</v>
      </c>
    </row>
    <row r="10" spans="2:16" ht="21" customHeight="1" x14ac:dyDescent="0.2">
      <c r="B10" s="13" t="s">
        <v>64</v>
      </c>
      <c r="C10" s="26">
        <f t="shared" si="0"/>
        <v>0.375</v>
      </c>
      <c r="D10" s="14">
        <v>75000</v>
      </c>
      <c r="E10" s="14">
        <f>+Table_Imprevistos[[#Totals],[Costes estimados]]</f>
        <v>0</v>
      </c>
      <c r="F10" s="14">
        <f>+Table_Imprevistos[[#Totals],[Costes reales]]</f>
        <v>0</v>
      </c>
    </row>
    <row r="11" spans="2:16" ht="21" customHeight="1" x14ac:dyDescent="0.2">
      <c r="B11" s="15" t="s">
        <v>3</v>
      </c>
      <c r="C11" s="16">
        <f>SUM(C6:C10)</f>
        <v>1</v>
      </c>
      <c r="D11" s="17">
        <f>SUM(D6:D10)</f>
        <v>200000</v>
      </c>
      <c r="E11" s="17">
        <f>SUM(E6:E10)</f>
        <v>33000</v>
      </c>
      <c r="F11" s="17">
        <f>SUM(F6:F10)</f>
        <v>30500</v>
      </c>
    </row>
    <row r="12" spans="2:16" ht="21" customHeight="1" x14ac:dyDescent="0.2">
      <c r="B12" s="7"/>
      <c r="C12" s="7"/>
      <c r="D12" s="7"/>
      <c r="E12" s="7"/>
      <c r="F12" s="7"/>
    </row>
    <row r="13" spans="2:16" ht="21" customHeight="1" x14ac:dyDescent="0.2">
      <c r="B13" s="37" t="s">
        <v>4</v>
      </c>
      <c r="C13" s="38"/>
      <c r="D13" s="7"/>
      <c r="E13" s="7"/>
      <c r="F13" s="7"/>
    </row>
    <row r="14" spans="2:16" ht="21" customHeight="1" x14ac:dyDescent="0.25">
      <c r="B14" s="18" t="s">
        <v>5</v>
      </c>
      <c r="C14" s="28" t="s">
        <v>13</v>
      </c>
      <c r="D14" s="7"/>
      <c r="E14" s="7"/>
      <c r="F14" s="7"/>
    </row>
    <row r="15" spans="2:16" ht="21" customHeight="1" x14ac:dyDescent="0.2">
      <c r="B15" s="11" t="s">
        <v>6</v>
      </c>
      <c r="C15" s="19">
        <v>50000</v>
      </c>
      <c r="D15" s="7"/>
      <c r="E15" s="7"/>
      <c r="F15" s="7"/>
    </row>
    <row r="16" spans="2:16" s="4" customFormat="1" ht="21" customHeight="1" x14ac:dyDescent="0.2">
      <c r="B16" s="11" t="s">
        <v>7</v>
      </c>
      <c r="C16" s="19">
        <v>25000</v>
      </c>
      <c r="D16" s="7"/>
      <c r="E16" s="7"/>
      <c r="F16" s="7"/>
    </row>
    <row r="17" spans="2:6" ht="21" customHeight="1" x14ac:dyDescent="0.2">
      <c r="B17" s="11" t="s">
        <v>8</v>
      </c>
      <c r="C17" s="19">
        <v>15000</v>
      </c>
      <c r="D17" s="7"/>
      <c r="E17" s="7"/>
      <c r="F17" s="7"/>
    </row>
    <row r="18" spans="2:6" ht="21" customHeight="1" x14ac:dyDescent="0.2">
      <c r="B18" s="11" t="s">
        <v>9</v>
      </c>
      <c r="C18" s="19">
        <v>25000</v>
      </c>
      <c r="D18" s="7"/>
      <c r="E18" s="7"/>
      <c r="F18" s="7"/>
    </row>
    <row r="19" spans="2:6" ht="21" customHeight="1" x14ac:dyDescent="0.2">
      <c r="B19" s="11" t="s">
        <v>10</v>
      </c>
      <c r="C19" s="19">
        <v>80000</v>
      </c>
      <c r="D19" s="7"/>
      <c r="E19" s="7"/>
      <c r="F19" s="7"/>
    </row>
    <row r="20" spans="2:6" ht="21" customHeight="1" x14ac:dyDescent="0.2">
      <c r="B20" s="11" t="s">
        <v>11</v>
      </c>
      <c r="C20" s="19">
        <v>50000</v>
      </c>
      <c r="D20" s="7"/>
      <c r="E20" s="7"/>
      <c r="F20" s="7"/>
    </row>
    <row r="21" spans="2:6" ht="21" customHeight="1" x14ac:dyDescent="0.2">
      <c r="B21" s="11" t="s">
        <v>3</v>
      </c>
      <c r="C21" s="19">
        <f>SUBTOTAL(109,Table_Contributions[Contribución])</f>
        <v>245000</v>
      </c>
      <c r="D21" s="7"/>
      <c r="E21" s="7"/>
      <c r="F21" s="7"/>
    </row>
    <row r="22" spans="2:6" ht="21" customHeight="1" x14ac:dyDescent="0.2">
      <c r="B22" s="7"/>
      <c r="C22" s="7"/>
      <c r="D22" s="7"/>
      <c r="E22" s="7"/>
      <c r="F22" s="7"/>
    </row>
    <row r="23" spans="2:6" ht="21" customHeight="1" x14ac:dyDescent="0.2">
      <c r="B23" s="34" t="s">
        <v>65</v>
      </c>
      <c r="C23" s="27">
        <f>+IF(Table_Contributions[[#Totals],[Contribución]]&lt;$C$3,Table_Contributions[[#Totals],[Contribución]]-$C$3,Table_Contributions[[#Totals],[Contribución]]-C3)</f>
        <v>45000</v>
      </c>
      <c r="D23" s="32" t="str" cm="1">
        <f t="array" ref="D23">+_xlfn.IFS(C23&gt;0,"¡Felicidades vas de robo!",C23=0,"¡Bien hecho, estás en presupuesto!", C23&lt;0,"¡Forza... te falta dinero!")</f>
        <v>¡Felicidades vas de robo!</v>
      </c>
      <c r="E23" s="32"/>
      <c r="F23" s="32"/>
    </row>
  </sheetData>
  <mergeCells count="4">
    <mergeCell ref="E3:F3"/>
    <mergeCell ref="C3:D3"/>
    <mergeCell ref="D23:F23"/>
    <mergeCell ref="B1:F1"/>
  </mergeCells>
  <phoneticPr fontId="30" type="noConversion"/>
  <conditionalFormatting sqref="E6:F6 E11:F11">
    <cfRule type="expression" dxfId="52" priority="9">
      <formula>E6&gt;$D6</formula>
    </cfRule>
  </conditionalFormatting>
  <conditionalFormatting sqref="C11">
    <cfRule type="cellIs" dxfId="51" priority="8" operator="notEqual">
      <formula>1</formula>
    </cfRule>
  </conditionalFormatting>
  <conditionalFormatting sqref="C23">
    <cfRule type="cellIs" dxfId="50" priority="5" operator="greaterThan">
      <formula>0</formula>
    </cfRule>
    <cfRule type="cellIs" dxfId="49" priority="6" operator="lessThan">
      <formula>0</formula>
    </cfRule>
    <cfRule type="expression" dxfId="48" priority="7">
      <formula>$C$21&lt;0</formula>
    </cfRule>
  </conditionalFormatting>
  <conditionalFormatting sqref="D23">
    <cfRule type="cellIs" dxfId="47" priority="2" operator="equal">
      <formula>"¡Felicidades vas de robo!"</formula>
    </cfRule>
    <cfRule type="cellIs" dxfId="46" priority="3" operator="equal">
      <formula>"¡Forza... te falta dinero!"</formula>
    </cfRule>
  </conditionalFormatting>
  <conditionalFormatting sqref="D23:F23">
    <cfRule type="cellIs" dxfId="45" priority="1" operator="equal">
      <formula>"¡Bien hecho, estás en presupuesto!"</formula>
    </cfRule>
  </conditionalFormatting>
  <dataValidations xWindow="419" yWindow="501" count="9">
    <dataValidation allowBlank="1" showInputMessage="1" showErrorMessage="1" promptTitle="Presupuesto para la boda" prompt="_x000a_Enter el presupuesto total de bodas a la celda C3 y se distribuirá después de la columna asignación%. _x000a__x000a_In la pestaña detalles del presupuesto, se enumeran los elementos de gastos por categoría. _x000a__x000a_" sqref="A1" xr:uid="{00000000-0002-0000-0000-000000000000}"/>
    <dataValidation allowBlank="1" showInputMessage="1" showErrorMessage="1" prompt="Escriba su presupuesto de boda total en esta celda" sqref="C3" xr:uid="{00000000-0002-0000-0000-000001000000}"/>
    <dataValidation allowBlank="1" showInputMessage="1" showErrorMessage="1" prompt="Esta columna muestra las categorías de gastos" sqref="B5" xr:uid="{00000000-0002-0000-0000-000002000000}"/>
    <dataValidation allowBlank="1" showInputMessage="1" showErrorMessage="1" prompt="Modificar% distribución para cada categoría de gastos debajo de esta columna. _x000a__x000a_Total para esta columna debe ser el 100 %." sqref="C5" xr:uid="{00000000-0002-0000-0000-000003000000}"/>
    <dataValidation allowBlank="1" showInputMessage="1" showErrorMessage="1" prompt="Esta columna se calcula automáticamente a partir del presupuesto de bodas totales y % de distribución para cada categoría de gastos." sqref="D5" xr:uid="{00000000-0002-0000-0000-000004000000}"/>
    <dataValidation allowBlank="1" showInputMessage="1" showErrorMessage="1" prompt="Esta columna se calcula automáticamente a partir de los costos reales en la pestaña detalles de presupuesto." sqref="F5" xr:uid="{00000000-0002-0000-0000-000005000000}"/>
    <dataValidation allowBlank="1" showInputMessage="1" showErrorMessage="1" prompt="Esta columna se calcula automáticamente a partir de los costos estimados en la pestaña detalles de presupuesto." sqref="E5" xr:uid="{00000000-0002-0000-0000-000006000000}"/>
    <dataValidation allowBlank="1" showInputMessage="1" showErrorMessage="1" prompt="En esta tabla se enumeran las fuentes de fondos de la boda" sqref="B13" xr:uid="{00000000-0002-0000-0000-000007000000}"/>
    <dataValidation allowBlank="1" showInputMessage="1" showErrorMessage="1" prompt="Esto calcula la diferencia entre contribuciones totales y presupuesto de boda total" sqref="C23" xr:uid="{00000000-0002-0000-0000-000008000000}"/>
  </dataValidations>
  <pageMargins left="0.7" right="0.7" top="0.5" bottom="0.5" header="0.3" footer="0.3"/>
  <pageSetup paperSize="9" scale="85" orientation="portrait" r:id="rId1"/>
  <ignoredErrors>
    <ignoredError sqref="E7" 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E4C40-092E-424F-A4F8-DDC2888FF914}">
  <dimension ref="B1:D68"/>
  <sheetViews>
    <sheetView showGridLines="0" tabSelected="1" workbookViewId="0">
      <selection activeCell="J4" sqref="J4"/>
    </sheetView>
  </sheetViews>
  <sheetFormatPr defaultColWidth="9" defaultRowHeight="21" customHeight="1" x14ac:dyDescent="0.2"/>
  <cols>
    <col min="1" max="1" width="2.625" style="1" customWidth="1"/>
    <col min="2" max="2" width="39.25" style="3" bestFit="1" customWidth="1"/>
    <col min="3" max="4" width="16.625" style="6" customWidth="1"/>
    <col min="5" max="16384" width="9" style="1"/>
  </cols>
  <sheetData>
    <row r="1" spans="2:4" ht="108.75" customHeight="1" x14ac:dyDescent="0.2"/>
    <row r="2" spans="2:4" ht="21" customHeight="1" x14ac:dyDescent="0.2">
      <c r="B2" s="37" t="s">
        <v>61</v>
      </c>
      <c r="C2" s="39" t="s">
        <v>45</v>
      </c>
      <c r="D2" s="39" t="s">
        <v>46</v>
      </c>
    </row>
    <row r="3" spans="2:4" ht="21" customHeight="1" x14ac:dyDescent="0.2">
      <c r="B3" s="13" t="s">
        <v>38</v>
      </c>
      <c r="C3" s="21">
        <v>5000</v>
      </c>
      <c r="D3" s="21">
        <v>5000</v>
      </c>
    </row>
    <row r="4" spans="2:4" ht="21" customHeight="1" x14ac:dyDescent="0.2">
      <c r="B4" s="11" t="s">
        <v>39</v>
      </c>
      <c r="C4" s="20">
        <v>2000</v>
      </c>
      <c r="D4" s="20">
        <v>5000</v>
      </c>
    </row>
    <row r="5" spans="2:4" ht="21" customHeight="1" x14ac:dyDescent="0.2">
      <c r="B5" s="13" t="s">
        <v>2</v>
      </c>
      <c r="C5" s="21">
        <v>1000</v>
      </c>
      <c r="D5" s="21">
        <v>500</v>
      </c>
    </row>
    <row r="6" spans="2:4" ht="21" customHeight="1" x14ac:dyDescent="0.2">
      <c r="B6" s="11" t="s">
        <v>44</v>
      </c>
      <c r="C6" s="20"/>
      <c r="D6" s="20"/>
    </row>
    <row r="7" spans="2:4" ht="21" customHeight="1" x14ac:dyDescent="0.2">
      <c r="B7" s="13" t="s">
        <v>3</v>
      </c>
      <c r="C7" s="21">
        <f>SUBTOTAL(109,Table_GastosPrevios[Costes estimados])</f>
        <v>8000</v>
      </c>
      <c r="D7" s="21">
        <f>SUBTOTAL(109,Table_GastosPrevios[Costes reales])</f>
        <v>10500</v>
      </c>
    </row>
    <row r="9" spans="2:4" ht="21" customHeight="1" x14ac:dyDescent="0.2">
      <c r="B9" s="37" t="s">
        <v>56</v>
      </c>
      <c r="C9" s="39" t="s">
        <v>45</v>
      </c>
      <c r="D9" s="39" t="s">
        <v>46</v>
      </c>
    </row>
    <row r="10" spans="2:4" ht="21" customHeight="1" x14ac:dyDescent="0.2">
      <c r="B10" s="13" t="s">
        <v>33</v>
      </c>
      <c r="C10" s="21">
        <v>25000</v>
      </c>
      <c r="D10" s="21">
        <v>20000</v>
      </c>
    </row>
    <row r="11" spans="2:4" ht="21" customHeight="1" x14ac:dyDescent="0.2">
      <c r="B11" s="11" t="s">
        <v>34</v>
      </c>
      <c r="C11" s="20"/>
      <c r="D11" s="20"/>
    </row>
    <row r="12" spans="2:4" ht="21" customHeight="1" x14ac:dyDescent="0.2">
      <c r="B12" s="13" t="s">
        <v>52</v>
      </c>
      <c r="C12" s="21"/>
      <c r="D12" s="21"/>
    </row>
    <row r="13" spans="2:4" ht="21" customHeight="1" x14ac:dyDescent="0.2">
      <c r="B13" s="11" t="s">
        <v>53</v>
      </c>
      <c r="C13" s="20"/>
      <c r="D13" s="20"/>
    </row>
    <row r="14" spans="2:4" ht="21" customHeight="1" x14ac:dyDescent="0.2">
      <c r="B14" s="13" t="s">
        <v>21</v>
      </c>
      <c r="C14" s="21"/>
      <c r="D14" s="21"/>
    </row>
    <row r="15" spans="2:4" ht="21" customHeight="1" x14ac:dyDescent="0.2">
      <c r="B15" s="11" t="s">
        <v>57</v>
      </c>
      <c r="C15" s="20"/>
      <c r="D15" s="20"/>
    </row>
    <row r="16" spans="2:4" ht="21" customHeight="1" x14ac:dyDescent="0.2">
      <c r="B16" s="13" t="s">
        <v>58</v>
      </c>
      <c r="C16" s="21"/>
      <c r="D16" s="21"/>
    </row>
    <row r="17" spans="2:4" ht="21" customHeight="1" x14ac:dyDescent="0.2">
      <c r="B17" s="11" t="s">
        <v>60</v>
      </c>
      <c r="C17" s="20"/>
      <c r="D17" s="20"/>
    </row>
    <row r="18" spans="2:4" ht="21" customHeight="1" x14ac:dyDescent="0.2">
      <c r="B18" s="13" t="s">
        <v>59</v>
      </c>
      <c r="C18" s="21"/>
      <c r="D18" s="21"/>
    </row>
    <row r="19" spans="2:4" ht="21" customHeight="1" x14ac:dyDescent="0.2">
      <c r="B19" s="11" t="s">
        <v>20</v>
      </c>
      <c r="C19" s="20"/>
      <c r="D19" s="20"/>
    </row>
    <row r="20" spans="2:4" ht="21" customHeight="1" x14ac:dyDescent="0.2">
      <c r="B20" s="13" t="s">
        <v>3</v>
      </c>
      <c r="C20" s="21">
        <f>SUBTOTAL(109,Table_SesionPreboda[Costes estimados])</f>
        <v>25000</v>
      </c>
      <c r="D20" s="21">
        <f>SUBTOTAL(109,Table_SesionPreboda[Costes reales])</f>
        <v>20000</v>
      </c>
    </row>
    <row r="21" spans="2:4" ht="21" customHeight="1" x14ac:dyDescent="0.2">
      <c r="B21" s="22"/>
      <c r="C21" s="23"/>
      <c r="D21" s="23"/>
    </row>
    <row r="22" spans="2:4" ht="21" customHeight="1" x14ac:dyDescent="0.2">
      <c r="B22" s="37" t="s">
        <v>37</v>
      </c>
      <c r="C22" s="39" t="s">
        <v>45</v>
      </c>
      <c r="D22" s="39" t="s">
        <v>46</v>
      </c>
    </row>
    <row r="23" spans="2:4" ht="21" customHeight="1" x14ac:dyDescent="0.2">
      <c r="B23" s="13" t="s">
        <v>54</v>
      </c>
      <c r="C23" s="21"/>
      <c r="D23" s="21"/>
    </row>
    <row r="24" spans="2:4" s="5" customFormat="1" ht="21" customHeight="1" x14ac:dyDescent="0.2">
      <c r="B24" s="11" t="s">
        <v>55</v>
      </c>
      <c r="C24" s="20"/>
      <c r="D24" s="20"/>
    </row>
    <row r="25" spans="2:4" ht="21" customHeight="1" x14ac:dyDescent="0.2">
      <c r="B25" s="13" t="s">
        <v>33</v>
      </c>
      <c r="C25" s="21"/>
      <c r="D25" s="21"/>
    </row>
    <row r="26" spans="2:4" ht="21" customHeight="1" x14ac:dyDescent="0.2">
      <c r="B26" s="11" t="s">
        <v>34</v>
      </c>
      <c r="C26" s="20"/>
      <c r="D26" s="20"/>
    </row>
    <row r="27" spans="2:4" ht="21" customHeight="1" x14ac:dyDescent="0.2">
      <c r="B27" s="13" t="s">
        <v>53</v>
      </c>
      <c r="C27" s="21"/>
      <c r="D27" s="21"/>
    </row>
    <row r="28" spans="2:4" ht="21" customHeight="1" x14ac:dyDescent="0.2">
      <c r="B28" s="11" t="s">
        <v>21</v>
      </c>
      <c r="C28" s="20"/>
      <c r="D28" s="20"/>
    </row>
    <row r="29" spans="2:4" ht="21" customHeight="1" x14ac:dyDescent="0.2">
      <c r="B29" s="13" t="s">
        <v>22</v>
      </c>
      <c r="C29" s="21"/>
      <c r="D29" s="21"/>
    </row>
    <row r="30" spans="2:4" ht="21" customHeight="1" x14ac:dyDescent="0.2">
      <c r="B30" s="11" t="s">
        <v>57</v>
      </c>
      <c r="C30" s="20"/>
      <c r="D30" s="20"/>
    </row>
    <row r="31" spans="2:4" ht="21" customHeight="1" x14ac:dyDescent="0.2">
      <c r="B31" s="13" t="s">
        <v>58</v>
      </c>
      <c r="C31" s="21"/>
      <c r="D31" s="21"/>
    </row>
    <row r="32" spans="2:4" ht="21" customHeight="1" x14ac:dyDescent="0.2">
      <c r="B32" s="11" t="s">
        <v>60</v>
      </c>
      <c r="C32" s="20"/>
      <c r="D32" s="20"/>
    </row>
    <row r="33" spans="2:4" ht="21" customHeight="1" x14ac:dyDescent="0.2">
      <c r="B33" s="13" t="s">
        <v>25</v>
      </c>
      <c r="C33" s="21"/>
      <c r="D33" s="21"/>
    </row>
    <row r="34" spans="2:4" ht="21" customHeight="1" x14ac:dyDescent="0.2">
      <c r="B34" s="11" t="s">
        <v>24</v>
      </c>
      <c r="C34" s="20"/>
      <c r="D34" s="20"/>
    </row>
    <row r="35" spans="2:4" ht="21" customHeight="1" x14ac:dyDescent="0.2">
      <c r="B35" s="13" t="s">
        <v>23</v>
      </c>
      <c r="C35" s="21"/>
      <c r="D35" s="21"/>
    </row>
    <row r="36" spans="2:4" ht="21" customHeight="1" x14ac:dyDescent="0.2">
      <c r="B36" s="11" t="s">
        <v>29</v>
      </c>
      <c r="C36" s="20"/>
      <c r="D36" s="20"/>
    </row>
    <row r="37" spans="2:4" ht="21" customHeight="1" x14ac:dyDescent="0.2">
      <c r="B37" s="13" t="s">
        <v>26</v>
      </c>
      <c r="C37" s="21"/>
      <c r="D37" s="21"/>
    </row>
    <row r="38" spans="2:4" ht="21" customHeight="1" x14ac:dyDescent="0.2">
      <c r="B38" s="11" t="s">
        <v>27</v>
      </c>
      <c r="C38" s="20"/>
      <c r="D38" s="20"/>
    </row>
    <row r="39" spans="2:4" ht="21" customHeight="1" x14ac:dyDescent="0.2">
      <c r="B39" s="13" t="s">
        <v>20</v>
      </c>
      <c r="C39" s="21"/>
      <c r="D39" s="21"/>
    </row>
    <row r="40" spans="2:4" ht="21" customHeight="1" x14ac:dyDescent="0.2">
      <c r="B40" s="11" t="s">
        <v>3</v>
      </c>
      <c r="C40" s="24">
        <f>SUBTOTAL(109,Table_Ceremonia[Costes estimados])</f>
        <v>0</v>
      </c>
      <c r="D40" s="24">
        <f>SUBTOTAL(109,Table_Ceremonia[Costes reales])</f>
        <v>0</v>
      </c>
    </row>
    <row r="42" spans="2:4" ht="21" customHeight="1" x14ac:dyDescent="0.2">
      <c r="B42" s="40" t="s">
        <v>17</v>
      </c>
      <c r="C42" s="41" t="s">
        <v>45</v>
      </c>
      <c r="D42" s="41" t="s">
        <v>46</v>
      </c>
    </row>
    <row r="43" spans="2:4" ht="21" customHeight="1" x14ac:dyDescent="0.2">
      <c r="B43" s="11" t="s">
        <v>50</v>
      </c>
      <c r="C43" s="20"/>
      <c r="D43" s="20"/>
    </row>
    <row r="44" spans="2:4" ht="21" customHeight="1" x14ac:dyDescent="0.2">
      <c r="B44" s="11" t="s">
        <v>49</v>
      </c>
      <c r="C44" s="20"/>
      <c r="D44" s="20"/>
    </row>
    <row r="45" spans="2:4" ht="21" customHeight="1" x14ac:dyDescent="0.2">
      <c r="B45" s="11" t="s">
        <v>51</v>
      </c>
      <c r="C45" s="20"/>
      <c r="D45" s="20"/>
    </row>
    <row r="46" spans="2:4" ht="21" customHeight="1" x14ac:dyDescent="0.2">
      <c r="B46" s="11" t="s">
        <v>18</v>
      </c>
      <c r="C46" s="20"/>
      <c r="D46" s="20"/>
    </row>
    <row r="47" spans="2:4" ht="21" customHeight="1" x14ac:dyDescent="0.2">
      <c r="B47" s="11" t="s">
        <v>19</v>
      </c>
      <c r="C47" s="20"/>
      <c r="D47" s="20"/>
    </row>
    <row r="48" spans="2:4" ht="21" customHeight="1" x14ac:dyDescent="0.2">
      <c r="B48" s="11" t="s">
        <v>47</v>
      </c>
      <c r="C48" s="20"/>
      <c r="D48" s="20"/>
    </row>
    <row r="49" spans="2:4" ht="21" customHeight="1" x14ac:dyDescent="0.2">
      <c r="B49" s="11" t="s">
        <v>48</v>
      </c>
      <c r="C49" s="20"/>
      <c r="D49" s="20"/>
    </row>
    <row r="50" spans="2:4" ht="21" customHeight="1" x14ac:dyDescent="0.2">
      <c r="B50" s="11" t="s">
        <v>28</v>
      </c>
      <c r="C50" s="20"/>
      <c r="D50" s="20"/>
    </row>
    <row r="51" spans="2:4" ht="21" customHeight="1" x14ac:dyDescent="0.2">
      <c r="B51" s="11" t="s">
        <v>30</v>
      </c>
      <c r="C51" s="20"/>
      <c r="D51" s="20"/>
    </row>
    <row r="52" spans="2:4" ht="21" customHeight="1" x14ac:dyDescent="0.2">
      <c r="B52" s="11" t="s">
        <v>31</v>
      </c>
      <c r="C52" s="20"/>
      <c r="D52" s="20"/>
    </row>
    <row r="53" spans="2:4" ht="21" customHeight="1" x14ac:dyDescent="0.2">
      <c r="B53" s="11" t="s">
        <v>32</v>
      </c>
      <c r="C53" s="20"/>
      <c r="D53" s="20"/>
    </row>
    <row r="54" spans="2:4" ht="21" customHeight="1" x14ac:dyDescent="0.2">
      <c r="B54" s="11" t="s">
        <v>35</v>
      </c>
      <c r="C54" s="20"/>
      <c r="D54" s="20"/>
    </row>
    <row r="55" spans="2:4" ht="21" customHeight="1" x14ac:dyDescent="0.2">
      <c r="B55" s="11" t="s">
        <v>36</v>
      </c>
      <c r="C55" s="20"/>
      <c r="D55" s="20"/>
    </row>
    <row r="56" spans="2:4" ht="21" customHeight="1" x14ac:dyDescent="0.2">
      <c r="B56" s="11" t="s">
        <v>40</v>
      </c>
      <c r="C56" s="20"/>
      <c r="D56" s="20"/>
    </row>
    <row r="57" spans="2:4" ht="21" customHeight="1" x14ac:dyDescent="0.2">
      <c r="B57" s="11" t="s">
        <v>41</v>
      </c>
      <c r="C57" s="20"/>
      <c r="D57" s="20"/>
    </row>
    <row r="58" spans="2:4" ht="21" customHeight="1" x14ac:dyDescent="0.2">
      <c r="B58" s="11" t="s">
        <v>42</v>
      </c>
      <c r="C58" s="20"/>
      <c r="D58" s="20"/>
    </row>
    <row r="59" spans="2:4" ht="21" customHeight="1" x14ac:dyDescent="0.2">
      <c r="B59" s="11" t="s">
        <v>43</v>
      </c>
      <c r="C59" s="20"/>
      <c r="D59" s="20"/>
    </row>
    <row r="60" spans="2:4" ht="21" customHeight="1" x14ac:dyDescent="0.2">
      <c r="B60" s="11" t="s">
        <v>20</v>
      </c>
      <c r="C60" s="20"/>
      <c r="D60" s="20"/>
    </row>
    <row r="61" spans="2:4" ht="21" customHeight="1" x14ac:dyDescent="0.2">
      <c r="B61" s="13" t="s">
        <v>3</v>
      </c>
      <c r="C61" s="21">
        <f>SUBTOTAL(109,Table_Reception[Costes estimados])</f>
        <v>0</v>
      </c>
      <c r="D61" s="21">
        <f>SUBTOTAL(109,Table_Reception[Costes reales])</f>
        <v>0</v>
      </c>
    </row>
    <row r="63" spans="2:4" ht="21" customHeight="1" x14ac:dyDescent="0.2">
      <c r="B63" s="37" t="s">
        <v>64</v>
      </c>
      <c r="C63" s="39" t="s">
        <v>45</v>
      </c>
      <c r="D63" s="39" t="s">
        <v>46</v>
      </c>
    </row>
    <row r="68" spans="2:4" ht="21" customHeight="1" x14ac:dyDescent="0.2">
      <c r="B68" s="13" t="s">
        <v>3</v>
      </c>
      <c r="C68" s="21">
        <f>SUBTOTAL(109,Table_Imprevistos[Costes estimados])</f>
        <v>0</v>
      </c>
      <c r="D68" s="21">
        <f>SUBTOTAL(109,Table_Imprevistos[Costes reales])</f>
        <v>0</v>
      </c>
    </row>
  </sheetData>
  <phoneticPr fontId="30" type="noConversion"/>
  <dataValidations disablePrompts="1" count="1">
    <dataValidation allowBlank="1" showInputMessage="1" showErrorMessage="1" prompt="Para cada categoría de gastos, puede modificar elementos y especificar costos estimados y reales." sqref="A2:A23" xr:uid="{B67705D3-CD46-4BCF-A91C-0452AB15B77B}"/>
  </dataValidations>
  <pageMargins left="0.7" right="0.7" top="0.5" bottom="0.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8C7367-03D4-4B1E-91A0-A1511E83F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A37BA-547D-4E63-B822-D506CDCC9D3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05FDFB9F-3EE9-4B4D-8213-B3A7269F1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Resumen de presupuesto</vt:lpstr>
      <vt:lpstr>Detalles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2019-02-11T03:21:58Z</dcterms:created>
  <dcterms:modified xsi:type="dcterms:W3CDTF">2021-12-30T18:22:00Z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